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STAT'!$A$1:$L$46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<sst xmlns="http://schemas.openxmlformats.org/spreadsheetml/2006/main" count="242" uniqueCount="190">
  <si>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</si>
  <si>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</si>
  <si>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</si>
  <si>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</si>
  <si>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</si>
  <si>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</si>
  <si>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</si>
  <si>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</si>
  <si>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</si>
  <si>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</si>
  <si>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</si>
  <si>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</si>
  <si>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</si>
  <si>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</si>
  <si>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</si>
  <si>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</si>
  <si>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</si>
  <si>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</si>
  <si>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</si>
  <si>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</si>
  <si>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</si>
  <si>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</si>
  <si>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</si>
  <si>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</si>
  <si>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</si>
  <si>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</si>
  <si>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</si>
  <si>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</si>
  <si>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</si>
  <si>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</si>
  <si>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</si>
  <si>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</si>
  <si>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</si>
  <si>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</si>
  <si>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</si>
  <si>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</si>
  <si>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</si>
  <si>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</si>
  <si>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</si>
  <si>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</si>
  <si>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</si>
  <si>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</si>
  <si>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</si>
  <si>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</si>
  <si>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</si>
  <si>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</si>
  <si>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5 Current Assets</t>
  </si>
  <si>
    <t>4 Intangible Assets</t>
  </si>
  <si>
    <t>3 Long Term Investments</t>
  </si>
  <si>
    <t>6 Current Liabilities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</si>
  <si>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</si>
  <si>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</si>
  <si>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</si>
  <si>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</si>
  <si>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</si>
  <si>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</si>
  <si>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</si>
  <si>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Reserve on Consolidation</t>
  </si>
  <si>
    <t>Accumulated Losses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</si>
  <si>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</si>
  <si>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</si>
  <si>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</si>
  <si>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</si>
  <si>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</si>
  <si>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</si>
  <si>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</si>
  <si>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</si>
  <si>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There were no exceptional items for the current financial period todate.</t>
  </si>
  <si>
    <t>Extraordinary Items</t>
  </si>
  <si>
    <t>There were no extraordinary items for the current financial period todate.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</si>
  <si>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</si>
  <si>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</si>
  <si>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</si>
  <si>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</si>
  <si>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</si>
  <si>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</si>
  <si>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</si>
  <si>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</si>
  <si>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</si>
  <si>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</si>
  <si>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</si>
  <si>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</si>
  <si>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</si>
  <si>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</si>
  <si>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</si>
  <si>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</si>
  <si>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</si>
  <si>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</si>
  <si>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</si>
  <si>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</si>
  <si>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</si>
  <si>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</si>
  <si>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</si>
  <si>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</si>
  <si>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</si>
  <si>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</si>
  <si>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</si>
  <si>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</si>
  <si>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</si>
  <si>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</si>
  <si>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</si>
  <si>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</si>
  <si>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</si>
  <si>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>guarantees given to banks, finance companies and creditors for credit facilities granted to its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</si>
  <si>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</si>
  <si>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</si>
  <si>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</si>
  <si>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</si>
  <si>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There is no deferred tax and adjustments for over/under provision in respect of prior years.</t>
  </si>
  <si>
    <t>There has been no change in the composition of the Group.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</si>
  <si>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</si>
  <si>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</si>
  <si>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</si>
  <si>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</si>
  <si>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7 Net Current Liabilities</t>
  </si>
  <si>
    <t>Manufacturing, trading &amp; others</t>
  </si>
  <si>
    <t>There are no Corporate proposal announced but not completed todate.</t>
  </si>
  <si>
    <t>Loss before taxation</t>
  </si>
  <si>
    <t xml:space="preserve">Barring any unforseen circumstances and pending the formalisation of the debt restructuring scheme with </t>
  </si>
  <si>
    <t>Preceding</t>
  </si>
  <si>
    <t xml:space="preserve">Operating profit/(loss)  before interest on borrowings, 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</si>
  <si>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</si>
  <si>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</si>
  <si>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</si>
  <si>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</si>
  <si>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</si>
  <si>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</si>
  <si>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</si>
  <si>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</si>
  <si>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Property development project</t>
  </si>
  <si>
    <t>1 Fixed assets</t>
  </si>
  <si>
    <t>2 Investment in associated companies</t>
  </si>
  <si>
    <t>Banks</t>
  </si>
  <si>
    <t>Finance companies</t>
  </si>
  <si>
    <t>Creditors</t>
  </si>
  <si>
    <t>subsidiary and associated companies. The breakdown of contingent liabilities are as follows: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</si>
  <si>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</si>
  <si>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</si>
  <si>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</si>
  <si>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</si>
  <si>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</si>
  <si>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</si>
  <si>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</si>
  <si>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</si>
  <si>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</si>
  <si>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 xml:space="preserve">The Company is contingently liable to the extend of about RM 189,181,000 in respect of corporate  </t>
  </si>
  <si>
    <t xml:space="preserve">            INDIVIDUAL</t>
  </si>
  <si>
    <t>the bankers, we expect a much better performance as compared to last year.</t>
  </si>
  <si>
    <t xml:space="preserve">Provision for doubtful debts </t>
  </si>
  <si>
    <t>Expenditure carried forward charged out in compliance with MASB</t>
  </si>
  <si>
    <t>CONSOLIDATED BALANCE SHEET - 31 MARCH 2001</t>
  </si>
  <si>
    <t>Inventories</t>
  </si>
  <si>
    <t>Trade receivables</t>
  </si>
  <si>
    <t>Fixed deposits with a licensed bank</t>
  </si>
  <si>
    <t>Cash and bank balances</t>
  </si>
  <si>
    <t>Trade payables</t>
  </si>
  <si>
    <t>Other payables and accrued expenses</t>
  </si>
  <si>
    <t>UNAUDITED QUARTERLY REPORT FOR THE FINANCIAL QUARTER ENDED 31 MARCH 2001</t>
  </si>
  <si>
    <t>FOR THE FINANCIAL QUARTER ENDED 31 MARCH 2001</t>
  </si>
  <si>
    <t>31 March 2001.</t>
  </si>
  <si>
    <t>Group borrowings and debt securities as at 31 March 2001 are as follows:</t>
  </si>
  <si>
    <t>The analysis by activity of the Group for the financial period ended 31 March 2001 are as follows:</t>
  </si>
  <si>
    <t xml:space="preserve">The Directors do not recommend any interim dividend for the period ended 31 March 2001. </t>
  </si>
  <si>
    <t>Other receivables, deposits &amp; prepayments</t>
  </si>
  <si>
    <t>Turnover - manufacturing &amp; trading</t>
  </si>
  <si>
    <t>Total Turnover</t>
  </si>
  <si>
    <t xml:space="preserve">The decline in turnover of manufacturing &amp; trading for current quarter is due to lower sales from the lifts &amp; </t>
  </si>
  <si>
    <t xml:space="preserve"> Loss before taxation for current quarter is lower as compared to preceding quarter mainly due to the following</t>
  </si>
  <si>
    <t>Higher interest cost accrued in preceding quarter</t>
  </si>
  <si>
    <t>Profit/(Loss)</t>
  </si>
  <si>
    <t>computation consistent with those adopted in the 2000 annual report.</t>
  </si>
  <si>
    <t>a)  A wholly owned subsidiary, Emico Marketing Sdn Bhd has received writs of summons from suppliers</t>
  </si>
  <si>
    <t xml:space="preserve">       June/ July 2001.</t>
  </si>
  <si>
    <t>b)  A sub-contractor for earthwork for Emico Development Sdn Bhd has taken legal action against the Company</t>
  </si>
  <si>
    <t xml:space="preserve">      hearing in June 2001.</t>
  </si>
  <si>
    <t xml:space="preserve">c)   Emico Development Sdn Bhd has received writs of summons from a finance company for RM570,000 for </t>
  </si>
  <si>
    <t xml:space="preserve">       The Company is also making arrangement to restucture the repayment terms.</t>
  </si>
  <si>
    <t>Overall, the business remain stable except for the increase in turnover for property development division and</t>
  </si>
  <si>
    <t>a lower sales from the lifts and elevators division. The reactivation of the development project in Sungai Petani, Kedah</t>
  </si>
  <si>
    <t xml:space="preserve">first quarter of the year. The Group manage to achieve an operating profit before interest on borrowing for the </t>
  </si>
  <si>
    <t>first quarter and we expect this trend to carry on for the rest of the year.</t>
  </si>
  <si>
    <t>Details of pending litigation since 31 Dec 2000 which has been updated until  25 May 2001 are as follows:</t>
  </si>
  <si>
    <t xml:space="preserve">     of building materials totalling approximately RM758,000. The cases are currently fixed for hearing in </t>
  </si>
  <si>
    <t xml:space="preserve">      for a disputed contract sum which amounted to approximately RM400,000. The case is currently fixed for </t>
  </si>
  <si>
    <t xml:space="preserve">       balance outstanding from hire purchase account. The cases are currently fixed for hearing in June/ July 2001.</t>
  </si>
  <si>
    <t>escalator division in view of the lower projects completed normally occurred during the first quarter.</t>
  </si>
  <si>
    <t>provisions were made in the preceding quarter:</t>
  </si>
  <si>
    <t xml:space="preserve">contributed to the higher turnover whilst the lifts and elevators normally experience a lower sales during the </t>
  </si>
  <si>
    <t>Increase/ (Decrease)</t>
  </si>
  <si>
    <t>Turnover - property development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</si>
</sst>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workbookViewId="0" topLeftCell="A1">
      <selection activeCell="L49" sqref="L49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146</v>
      </c>
      <c r="J5" s="3"/>
      <c r="K5" s="3" t="s">
        <v>121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119</v>
      </c>
      <c r="J6" s="3"/>
      <c r="K6" s="3" t="s">
        <v>4</v>
      </c>
      <c r="L6" s="3" t="s">
        <v>119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43">
        <v>36981</v>
      </c>
      <c r="I9" s="43">
        <v>36616</v>
      </c>
      <c r="J9" s="3"/>
      <c r="K9" s="43">
        <v>36981</v>
      </c>
      <c r="L9" s="43">
        <v>36616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9</v>
      </c>
      <c r="C11" s="1"/>
      <c r="D11" s="1"/>
      <c r="E11" s="1"/>
      <c r="F11" s="1"/>
      <c r="G11" s="1"/>
      <c r="H11" s="13">
        <v>14963</v>
      </c>
      <c r="I11" s="13">
        <v>11703</v>
      </c>
      <c r="J11" s="1"/>
      <c r="K11" s="13">
        <v>14963</v>
      </c>
      <c r="L11" s="13">
        <v>11703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9"/>
      <c r="I12" s="19"/>
      <c r="J12" s="20"/>
      <c r="K12" s="19"/>
      <c r="L12" s="19"/>
      <c r="M12" s="1"/>
    </row>
    <row r="13" spans="1:13" ht="13.5" thickBot="1">
      <c r="A13" s="1" t="s">
        <v>11</v>
      </c>
      <c r="B13" s="1" t="s">
        <v>13</v>
      </c>
      <c r="C13" s="1"/>
      <c r="D13" s="1"/>
      <c r="E13" s="1"/>
      <c r="F13" s="1"/>
      <c r="G13" s="1"/>
      <c r="H13" s="19"/>
      <c r="I13" s="19"/>
      <c r="J13" s="20"/>
      <c r="K13" s="19"/>
      <c r="L13" s="19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6"/>
      <c r="K14" s="1"/>
      <c r="L14" s="1"/>
      <c r="M14" s="1"/>
    </row>
    <row r="15" spans="1:13" ht="12.75">
      <c r="A15" s="4" t="s">
        <v>14</v>
      </c>
      <c r="B15" s="1" t="s">
        <v>120</v>
      </c>
      <c r="C15" s="1"/>
      <c r="D15" s="1"/>
      <c r="E15" s="1"/>
      <c r="F15" s="1"/>
      <c r="G15" s="1"/>
      <c r="H15" s="7"/>
      <c r="I15" s="7"/>
      <c r="J15" s="16"/>
      <c r="K15" s="7"/>
      <c r="L15" s="7"/>
      <c r="M15" s="1"/>
    </row>
    <row r="16" spans="1:13" ht="12.75">
      <c r="A16" s="1"/>
      <c r="B16" s="1" t="s">
        <v>113</v>
      </c>
      <c r="C16" s="1"/>
      <c r="D16" s="1"/>
      <c r="E16" s="1"/>
      <c r="F16" s="1"/>
      <c r="G16" s="1"/>
      <c r="H16" s="9"/>
      <c r="I16" s="9"/>
      <c r="J16" s="15"/>
      <c r="K16" s="9"/>
      <c r="L16" s="9"/>
      <c r="M16" s="1"/>
    </row>
    <row r="17" spans="1:13" ht="12.75">
      <c r="A17" s="1"/>
      <c r="B17" s="1" t="s">
        <v>111</v>
      </c>
      <c r="C17" s="1"/>
      <c r="D17" s="1"/>
      <c r="E17" s="1"/>
      <c r="F17" s="1"/>
      <c r="G17" s="32"/>
      <c r="H17" s="33">
        <v>703</v>
      </c>
      <c r="I17" s="33">
        <v>-211</v>
      </c>
      <c r="J17" s="15"/>
      <c r="K17" s="9">
        <v>703</v>
      </c>
      <c r="L17" s="33">
        <v>-211</v>
      </c>
      <c r="M17" s="1"/>
    </row>
    <row r="18" spans="1:13" ht="12.75">
      <c r="A18" s="1" t="s">
        <v>10</v>
      </c>
      <c r="B18" s="1" t="s">
        <v>15</v>
      </c>
      <c r="C18" s="1"/>
      <c r="D18" s="1"/>
      <c r="E18" s="1"/>
      <c r="F18" s="1"/>
      <c r="G18" s="32"/>
      <c r="H18" s="33">
        <v>-2982</v>
      </c>
      <c r="I18" s="33">
        <v>-2716</v>
      </c>
      <c r="J18" s="15"/>
      <c r="K18" s="9">
        <v>-2982</v>
      </c>
      <c r="L18" s="33">
        <v>-2716</v>
      </c>
      <c r="M18" s="1"/>
    </row>
    <row r="19" spans="1:13" ht="12.75">
      <c r="A19" s="1" t="s">
        <v>11</v>
      </c>
      <c r="B19" s="1" t="s">
        <v>16</v>
      </c>
      <c r="C19" s="1"/>
      <c r="D19" s="1"/>
      <c r="E19" s="1"/>
      <c r="F19" s="1"/>
      <c r="G19" s="32"/>
      <c r="H19" s="33">
        <v>-614</v>
      </c>
      <c r="I19" s="33">
        <v>-805</v>
      </c>
      <c r="J19" s="15"/>
      <c r="K19" s="9">
        <v>-614</v>
      </c>
      <c r="L19" s="33">
        <v>-805</v>
      </c>
      <c r="M19" s="1"/>
    </row>
    <row r="20" spans="1:13" ht="12.75">
      <c r="A20" s="1" t="s">
        <v>17</v>
      </c>
      <c r="B20" s="1"/>
      <c r="C20" s="1"/>
      <c r="D20" s="1"/>
      <c r="E20" s="1"/>
      <c r="F20" s="1"/>
      <c r="G20" s="1"/>
      <c r="H20" s="10">
        <v>0</v>
      </c>
      <c r="I20" s="10">
        <v>0</v>
      </c>
      <c r="J20" s="15"/>
      <c r="K20" s="10">
        <v>0</v>
      </c>
      <c r="L20" s="10">
        <v>0</v>
      </c>
      <c r="M20" s="1"/>
    </row>
    <row r="21" spans="1:13" ht="12.75">
      <c r="A21" s="1" t="s">
        <v>18</v>
      </c>
      <c r="B21" s="1" t="s">
        <v>19</v>
      </c>
      <c r="C21" s="1"/>
      <c r="D21" s="1"/>
      <c r="E21" s="1"/>
      <c r="F21" s="1"/>
      <c r="G21" s="1"/>
      <c r="H21" s="1"/>
      <c r="I21" s="1"/>
      <c r="J21" s="18"/>
      <c r="K21" s="1"/>
      <c r="L21" s="1"/>
      <c r="M21" s="1"/>
    </row>
    <row r="22" spans="1:13" ht="12.75">
      <c r="A22" s="1"/>
      <c r="B22" s="1" t="s">
        <v>112</v>
      </c>
      <c r="C22" s="1"/>
      <c r="D22" s="1"/>
      <c r="E22" s="1"/>
      <c r="G22" s="1"/>
      <c r="H22" s="1"/>
      <c r="I22" s="1"/>
      <c r="J22" s="16"/>
      <c r="K22" s="1"/>
      <c r="L22" s="1"/>
      <c r="M22" s="1"/>
    </row>
    <row r="23" spans="1:13" ht="12.75">
      <c r="A23" s="1"/>
      <c r="B23" s="1" t="s">
        <v>111</v>
      </c>
      <c r="C23" s="1"/>
      <c r="D23" s="1"/>
      <c r="E23" s="1"/>
      <c r="F23" s="1"/>
      <c r="G23" s="1"/>
      <c r="H23" s="11">
        <f>SUM(H17:H20)</f>
        <v>-2893</v>
      </c>
      <c r="I23" s="11">
        <f>SUM(I17:I20)</f>
        <v>-3732</v>
      </c>
      <c r="J23" s="15"/>
      <c r="K23" s="11">
        <f>SUM(K17:K20)</f>
        <v>-2893</v>
      </c>
      <c r="L23" s="11">
        <f>SUM(L17:L20)</f>
        <v>-3732</v>
      </c>
      <c r="M23" s="1"/>
    </row>
    <row r="24" spans="1:13" ht="12.75">
      <c r="A24" s="1"/>
      <c r="B24" s="1"/>
      <c r="C24" s="1"/>
      <c r="D24" s="1"/>
      <c r="E24" s="1"/>
      <c r="F24" s="1"/>
      <c r="G24" s="1"/>
      <c r="H24" s="11" t="s">
        <v>0</v>
      </c>
      <c r="I24" s="11" t="s">
        <v>0</v>
      </c>
      <c r="J24" s="15"/>
      <c r="K24" s="11" t="s">
        <v>0</v>
      </c>
      <c r="L24" s="11" t="s">
        <v>0</v>
      </c>
      <c r="M24" s="1"/>
    </row>
    <row r="25" spans="1:13" ht="12.75">
      <c r="A25" s="1" t="s">
        <v>20</v>
      </c>
      <c r="B25" s="1" t="s">
        <v>21</v>
      </c>
      <c r="C25" s="1"/>
      <c r="D25" s="1"/>
      <c r="E25" s="1"/>
      <c r="F25" s="1"/>
      <c r="G25" s="1"/>
      <c r="H25" s="12">
        <v>-30</v>
      </c>
      <c r="I25" s="12">
        <v>-20</v>
      </c>
      <c r="J25" s="15"/>
      <c r="K25" s="12">
        <v>-30</v>
      </c>
      <c r="L25" s="12">
        <v>-20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1"/>
      <c r="I26" s="11"/>
      <c r="J26" s="15"/>
      <c r="K26" s="11"/>
      <c r="L26" s="11"/>
      <c r="M26" s="1"/>
    </row>
    <row r="27" spans="1:13" ht="12.75">
      <c r="A27" s="1" t="s">
        <v>22</v>
      </c>
      <c r="B27" s="1" t="s">
        <v>23</v>
      </c>
      <c r="C27" s="1"/>
      <c r="D27" s="1"/>
      <c r="E27" s="1"/>
      <c r="F27" s="1"/>
      <c r="G27" s="1"/>
      <c r="H27" s="11"/>
      <c r="I27" s="11"/>
      <c r="J27" s="15"/>
      <c r="K27" s="11"/>
      <c r="L27" s="11"/>
      <c r="M27" s="1"/>
    </row>
    <row r="28" spans="1:13" ht="12.75">
      <c r="A28" s="1"/>
      <c r="B28" s="1" t="s">
        <v>24</v>
      </c>
      <c r="C28" s="1"/>
      <c r="D28" s="1"/>
      <c r="E28" s="1"/>
      <c r="F28" s="1"/>
      <c r="G28" s="1"/>
      <c r="H28" s="11">
        <f>+H23+H25</f>
        <v>-2923</v>
      </c>
      <c r="I28" s="11">
        <f>+I23+I25</f>
        <v>-3752</v>
      </c>
      <c r="J28" s="15"/>
      <c r="K28" s="11">
        <f>+K23+K25</f>
        <v>-2923</v>
      </c>
      <c r="L28" s="11">
        <f>+L23+L25</f>
        <v>-3752</v>
      </c>
      <c r="M28" s="1"/>
    </row>
    <row r="29" spans="1:13" ht="12.75">
      <c r="A29" s="1"/>
      <c r="B29" s="1"/>
      <c r="C29" s="1"/>
      <c r="D29" s="1"/>
      <c r="E29" s="1"/>
      <c r="F29" s="1"/>
      <c r="G29" s="1"/>
      <c r="H29" s="11"/>
      <c r="I29" s="11"/>
      <c r="J29" s="15"/>
      <c r="K29" s="11"/>
      <c r="L29" s="11"/>
      <c r="M29" s="1"/>
    </row>
    <row r="30" spans="1:13" ht="12.75">
      <c r="A30" s="1" t="s">
        <v>25</v>
      </c>
      <c r="B30" s="1" t="s">
        <v>26</v>
      </c>
      <c r="C30" s="1"/>
      <c r="D30" s="1"/>
      <c r="E30" s="1"/>
      <c r="F30" s="1"/>
      <c r="G30" s="1"/>
      <c r="H30" s="12">
        <v>0</v>
      </c>
      <c r="I30" s="12">
        <v>0</v>
      </c>
      <c r="J30" s="15"/>
      <c r="K30" s="12">
        <v>0</v>
      </c>
      <c r="L30" s="12">
        <v>0</v>
      </c>
      <c r="M30" s="1"/>
    </row>
    <row r="31" spans="1:13" ht="12.75">
      <c r="A31" s="1"/>
      <c r="B31" s="1"/>
      <c r="C31" s="1"/>
      <c r="D31" s="1"/>
      <c r="E31" s="1"/>
      <c r="F31" s="1"/>
      <c r="G31" s="1"/>
      <c r="H31" s="11"/>
      <c r="I31" s="11"/>
      <c r="J31" s="15"/>
      <c r="K31" s="11"/>
      <c r="L31" s="11"/>
      <c r="M31" s="1"/>
    </row>
    <row r="32" spans="1:13" ht="12.75">
      <c r="A32" s="1" t="s">
        <v>27</v>
      </c>
      <c r="B32" s="1" t="s">
        <v>34</v>
      </c>
      <c r="C32" s="1"/>
      <c r="D32" s="1"/>
      <c r="E32" s="1"/>
      <c r="F32" s="1"/>
      <c r="G32" s="1"/>
      <c r="H32" s="11">
        <f>+H28-H30</f>
        <v>-2923</v>
      </c>
      <c r="I32" s="11">
        <f>+I28-I30</f>
        <v>-3752</v>
      </c>
      <c r="J32" s="15"/>
      <c r="K32" s="11">
        <f>+K28-K30</f>
        <v>-2923</v>
      </c>
      <c r="L32" s="11">
        <f>+L28-L30</f>
        <v>-3752</v>
      </c>
      <c r="M32" s="1"/>
    </row>
    <row r="33" spans="1:13" ht="12.75">
      <c r="A33" s="1"/>
      <c r="B33" s="1" t="s">
        <v>28</v>
      </c>
      <c r="C33" s="1"/>
      <c r="D33" s="1"/>
      <c r="E33" s="1"/>
      <c r="F33" s="1"/>
      <c r="G33" s="1"/>
      <c r="H33" s="1">
        <v>26</v>
      </c>
      <c r="I33" s="11">
        <v>517</v>
      </c>
      <c r="J33" s="1"/>
      <c r="K33" s="1">
        <v>26</v>
      </c>
      <c r="L33" s="11">
        <v>517</v>
      </c>
      <c r="M33" s="1"/>
    </row>
    <row r="34" spans="1:13" ht="12.75">
      <c r="A34" s="1"/>
      <c r="B34" s="1"/>
      <c r="C34" s="1"/>
      <c r="D34" s="1"/>
      <c r="E34" s="1"/>
      <c r="F34" s="1"/>
      <c r="G34" s="1"/>
      <c r="H34" s="11"/>
      <c r="I34" s="11"/>
      <c r="J34" s="15"/>
      <c r="K34" s="11"/>
      <c r="L34" s="11"/>
      <c r="M34" s="1"/>
    </row>
    <row r="35" spans="1:13" ht="12.75">
      <c r="A35" s="1" t="s">
        <v>29</v>
      </c>
      <c r="B35" s="1" t="s">
        <v>30</v>
      </c>
      <c r="C35" s="1"/>
      <c r="D35" s="1"/>
      <c r="E35" s="1"/>
      <c r="F35" s="1"/>
      <c r="G35" s="1"/>
      <c r="H35" s="11">
        <f>+H32+H33</f>
        <v>-2897</v>
      </c>
      <c r="I35" s="11">
        <f>+I32+I33</f>
        <v>-3235</v>
      </c>
      <c r="J35" s="11"/>
      <c r="K35" s="11">
        <f>+K32+K33</f>
        <v>-2897</v>
      </c>
      <c r="L35" s="11">
        <f>+L32+L33</f>
        <v>-3235</v>
      </c>
      <c r="M35" s="1"/>
    </row>
    <row r="36" spans="1:13" ht="12.75">
      <c r="A36" s="1"/>
      <c r="B36" s="1"/>
      <c r="C36" s="1"/>
      <c r="D36" s="1"/>
      <c r="E36" s="1"/>
      <c r="F36" s="1"/>
      <c r="G36" s="1"/>
      <c r="H36" s="11"/>
      <c r="I36" s="11"/>
      <c r="J36" s="15"/>
      <c r="K36" s="11"/>
      <c r="L36" s="11"/>
      <c r="M36" s="1"/>
    </row>
    <row r="37" spans="1:13" ht="12.75">
      <c r="A37" s="1" t="s">
        <v>31</v>
      </c>
      <c r="B37" s="1" t="s">
        <v>32</v>
      </c>
      <c r="C37" s="1"/>
      <c r="D37" s="1"/>
      <c r="E37" s="1"/>
      <c r="F37" s="1"/>
      <c r="G37" s="1"/>
      <c r="H37" s="21">
        <v>0</v>
      </c>
      <c r="I37" s="21">
        <v>0</v>
      </c>
      <c r="J37" s="22"/>
      <c r="K37" s="21">
        <v>0</v>
      </c>
      <c r="L37" s="21">
        <v>0</v>
      </c>
      <c r="M37" s="1"/>
    </row>
    <row r="38" spans="1:13" ht="12.75">
      <c r="A38" s="1"/>
      <c r="B38" s="1" t="s">
        <v>33</v>
      </c>
      <c r="C38" s="1"/>
      <c r="D38" s="1"/>
      <c r="E38" s="1"/>
      <c r="F38" s="1"/>
      <c r="G38" s="1"/>
      <c r="H38" s="8">
        <v>0</v>
      </c>
      <c r="I38" s="8">
        <v>0</v>
      </c>
      <c r="J38" s="22"/>
      <c r="K38" s="8">
        <v>0</v>
      </c>
      <c r="L38" s="8">
        <v>0</v>
      </c>
      <c r="M38" s="1"/>
    </row>
    <row r="39" spans="1:13" ht="12.75">
      <c r="A39" s="1"/>
      <c r="B39" s="1" t="s">
        <v>59</v>
      </c>
      <c r="C39" s="1"/>
      <c r="D39" s="1"/>
      <c r="E39" s="1"/>
      <c r="F39" s="1"/>
      <c r="G39" s="1"/>
      <c r="H39" s="23">
        <v>0</v>
      </c>
      <c r="I39" s="23">
        <v>0</v>
      </c>
      <c r="J39" s="22"/>
      <c r="K39" s="23">
        <v>0</v>
      </c>
      <c r="L39" s="23">
        <v>0</v>
      </c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35</v>
      </c>
      <c r="B41" s="1" t="s">
        <v>36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/>
      <c r="B42" s="1" t="s">
        <v>37</v>
      </c>
      <c r="C42" s="1"/>
      <c r="D42" s="1"/>
      <c r="E42" s="1"/>
      <c r="F42" s="1"/>
      <c r="G42" s="1"/>
      <c r="H42" s="13">
        <f>+H35</f>
        <v>-2897</v>
      </c>
      <c r="I42" s="13">
        <f>+I35</f>
        <v>-3235</v>
      </c>
      <c r="J42" s="15"/>
      <c r="K42" s="13">
        <f>+K35</f>
        <v>-2897</v>
      </c>
      <c r="L42" s="13">
        <f>+L35</f>
        <v>-3235</v>
      </c>
      <c r="M42" s="1"/>
    </row>
    <row r="43" spans="1:13" ht="12.75">
      <c r="A43" s="1"/>
      <c r="B43" s="1"/>
      <c r="C43" s="1"/>
      <c r="D43" s="1"/>
      <c r="E43" s="1"/>
      <c r="F43" s="1"/>
      <c r="G43" s="1"/>
      <c r="H43" s="11"/>
      <c r="I43" s="11"/>
      <c r="J43" s="15"/>
      <c r="K43" s="11"/>
      <c r="L43" s="11"/>
      <c r="M43" s="1"/>
    </row>
    <row r="44" spans="1:13" ht="12.75">
      <c r="A44" s="1" t="s">
        <v>38</v>
      </c>
      <c r="B44" s="1" t="s">
        <v>61</v>
      </c>
      <c r="C44" s="1"/>
      <c r="D44" s="1"/>
      <c r="E44" s="1"/>
      <c r="F44" s="1"/>
      <c r="G44" s="1"/>
      <c r="H44" s="1"/>
      <c r="I44" s="1"/>
      <c r="J44" s="16"/>
      <c r="K44" s="1"/>
      <c r="L44" s="1"/>
      <c r="M44" s="1"/>
    </row>
    <row r="45" spans="1:13" ht="13.5" thickBot="1">
      <c r="A45" s="1"/>
      <c r="B45" s="1" t="s">
        <v>60</v>
      </c>
      <c r="C45" s="1"/>
      <c r="D45" s="1"/>
      <c r="E45" s="1"/>
      <c r="F45" s="1"/>
      <c r="G45" s="1"/>
      <c r="H45" s="14">
        <f>+H42/22260*100</f>
        <v>-13.014375561545371</v>
      </c>
      <c r="I45" s="14">
        <f>+I42/22260*100</f>
        <v>-14.532794249775382</v>
      </c>
      <c r="J45" s="17"/>
      <c r="K45" s="14">
        <f>+K42/22260*100</f>
        <v>-13.014375561545371</v>
      </c>
      <c r="L45" s="14">
        <f>+L42/22260*100</f>
        <v>-14.532794249775382</v>
      </c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</sheetData>
  <printOptions/>
  <pageMargins left="0.35" right="0.33" top="0.64" bottom="0.84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workbookViewId="0" topLeftCell="A51">
      <selection activeCell="F63" sqref="F63"/>
    </sheetView>
  </sheetViews>
  <sheetFormatPr defaultColWidth="9.140625" defaultRowHeight="12.75"/>
  <cols>
    <col min="1" max="1" width="2.7109375" style="0" customWidth="1"/>
    <col min="5" max="5" width="8.7109375" style="0" customWidth="1"/>
    <col min="6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150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39</v>
      </c>
      <c r="G4" s="3"/>
      <c r="H4" s="3" t="s">
        <v>39</v>
      </c>
    </row>
    <row r="5" spans="6:8" ht="12.75">
      <c r="F5" s="3" t="s">
        <v>40</v>
      </c>
      <c r="G5" s="3"/>
      <c r="H5" s="3" t="s">
        <v>43</v>
      </c>
    </row>
    <row r="6" spans="6:8" ht="12.75">
      <c r="F6" s="3" t="s">
        <v>41</v>
      </c>
      <c r="G6" s="3"/>
      <c r="H6" s="3" t="s">
        <v>44</v>
      </c>
    </row>
    <row r="7" spans="6:8" ht="12.75">
      <c r="F7" s="3" t="s">
        <v>42</v>
      </c>
      <c r="G7" s="3"/>
      <c r="H7" s="3" t="s">
        <v>45</v>
      </c>
    </row>
    <row r="8" spans="6:8" ht="12.75">
      <c r="F8" s="43">
        <v>36981</v>
      </c>
      <c r="G8" s="3"/>
      <c r="H8" s="43">
        <v>36891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130</v>
      </c>
      <c r="B10" s="1"/>
      <c r="C10" s="1"/>
      <c r="D10" s="1"/>
      <c r="E10" s="1"/>
      <c r="F10" s="11">
        <v>35915</v>
      </c>
      <c r="G10" s="11"/>
      <c r="H10" s="11">
        <v>36378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131</v>
      </c>
      <c r="B12" s="1"/>
      <c r="C12" s="1"/>
      <c r="D12" s="1"/>
      <c r="E12" s="1"/>
      <c r="F12" s="11">
        <v>757</v>
      </c>
      <c r="G12" s="11"/>
      <c r="H12" s="11">
        <v>787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48</v>
      </c>
      <c r="B14" s="1"/>
      <c r="C14" s="1"/>
      <c r="D14" s="1"/>
      <c r="E14" s="1"/>
      <c r="F14" s="11">
        <v>20643</v>
      </c>
      <c r="G14" s="11"/>
      <c r="H14" s="11">
        <v>23363</v>
      </c>
    </row>
    <row r="15" spans="1:8" ht="12.75">
      <c r="A15" s="1"/>
      <c r="B15" s="1"/>
      <c r="C15" s="1"/>
      <c r="D15" s="1"/>
      <c r="E15" s="1"/>
      <c r="F15" s="11" t="s">
        <v>0</v>
      </c>
      <c r="G15" s="11"/>
      <c r="H15" s="11"/>
    </row>
    <row r="16" spans="1:8" ht="12.75">
      <c r="A16" s="1" t="s">
        <v>47</v>
      </c>
      <c r="B16" s="1"/>
      <c r="C16" s="1"/>
      <c r="D16" s="1"/>
      <c r="E16" s="1"/>
      <c r="F16" s="11">
        <v>4482</v>
      </c>
      <c r="G16" s="11"/>
      <c r="H16" s="11">
        <v>4539</v>
      </c>
    </row>
    <row r="17" spans="1:8" ht="12.75">
      <c r="A17" s="1"/>
      <c r="B17" s="1"/>
      <c r="C17" s="1"/>
      <c r="D17" s="1"/>
      <c r="E17" s="1"/>
      <c r="F17" s="11"/>
      <c r="G17" s="15"/>
      <c r="H17" s="11"/>
    </row>
    <row r="18" spans="1:8" ht="12.75">
      <c r="A18" s="1" t="s">
        <v>46</v>
      </c>
      <c r="B18" s="1"/>
      <c r="C18" s="1"/>
      <c r="D18" s="1"/>
      <c r="E18" s="1"/>
      <c r="F18" s="11"/>
      <c r="G18" s="15"/>
      <c r="H18" s="11"/>
    </row>
    <row r="19" spans="1:8" ht="12.75">
      <c r="A19" s="1"/>
      <c r="B19" s="1" t="s">
        <v>129</v>
      </c>
      <c r="C19" s="1"/>
      <c r="D19" s="1"/>
      <c r="E19" s="1"/>
      <c r="F19" s="24">
        <v>30481</v>
      </c>
      <c r="G19" s="15"/>
      <c r="H19" s="24">
        <v>26419</v>
      </c>
    </row>
    <row r="20" spans="1:8" ht="12.75">
      <c r="A20" s="1"/>
      <c r="B20" s="1" t="s">
        <v>151</v>
      </c>
      <c r="C20" s="1"/>
      <c r="D20" s="1"/>
      <c r="E20" s="1"/>
      <c r="F20" s="9">
        <v>9712</v>
      </c>
      <c r="G20" s="15"/>
      <c r="H20" s="9">
        <v>10796</v>
      </c>
    </row>
    <row r="21" spans="1:8" ht="12.75">
      <c r="A21" s="1"/>
      <c r="B21" s="1" t="s">
        <v>152</v>
      </c>
      <c r="C21" s="1"/>
      <c r="D21" s="1"/>
      <c r="E21" s="1"/>
      <c r="F21" s="9">
        <v>36819</v>
      </c>
      <c r="G21" s="15" t="s">
        <v>0</v>
      </c>
      <c r="H21" s="9">
        <v>36202</v>
      </c>
    </row>
    <row r="22" spans="1:8" ht="12.75">
      <c r="A22" s="1"/>
      <c r="B22" s="1" t="s">
        <v>163</v>
      </c>
      <c r="C22" s="1"/>
      <c r="D22" s="1"/>
      <c r="E22" s="1"/>
      <c r="F22" s="9">
        <v>10550</v>
      </c>
      <c r="G22" s="15"/>
      <c r="H22" s="9">
        <v>10138</v>
      </c>
    </row>
    <row r="23" spans="1:8" ht="12.75">
      <c r="A23" s="1"/>
      <c r="B23" s="1" t="s">
        <v>123</v>
      </c>
      <c r="C23" s="1"/>
      <c r="D23" s="1"/>
      <c r="E23" s="1"/>
      <c r="F23" s="9">
        <v>1513</v>
      </c>
      <c r="G23" s="15"/>
      <c r="H23" s="9">
        <v>2058</v>
      </c>
    </row>
    <row r="24" spans="1:8" ht="12.75">
      <c r="A24" s="1"/>
      <c r="B24" s="1" t="s">
        <v>124</v>
      </c>
      <c r="C24" s="1"/>
      <c r="D24" s="1"/>
      <c r="E24" s="1"/>
      <c r="F24" s="9">
        <v>196</v>
      </c>
      <c r="G24" s="15"/>
      <c r="H24" s="9">
        <v>202</v>
      </c>
    </row>
    <row r="25" spans="1:8" ht="12.75">
      <c r="A25" s="1"/>
      <c r="B25" s="1" t="s">
        <v>153</v>
      </c>
      <c r="C25" s="1"/>
      <c r="D25" s="1"/>
      <c r="E25" s="1"/>
      <c r="F25" s="9">
        <v>5784</v>
      </c>
      <c r="G25" s="15"/>
      <c r="H25" s="9">
        <v>2500</v>
      </c>
    </row>
    <row r="26" spans="1:8" ht="12.75">
      <c r="A26" s="1"/>
      <c r="B26" s="1" t="s">
        <v>154</v>
      </c>
      <c r="C26" s="1"/>
      <c r="D26" s="1"/>
      <c r="E26" s="1"/>
      <c r="F26" s="10">
        <v>2921</v>
      </c>
      <c r="G26" s="15"/>
      <c r="H26" s="10">
        <v>6485</v>
      </c>
    </row>
    <row r="27" spans="1:8" ht="12.75">
      <c r="A27" s="1"/>
      <c r="B27" s="1"/>
      <c r="C27" s="1"/>
      <c r="D27" s="1"/>
      <c r="E27" s="1"/>
      <c r="F27" s="25">
        <f>SUM(F19:F26)</f>
        <v>97976</v>
      </c>
      <c r="G27" s="15"/>
      <c r="H27" s="25">
        <f>SUM(H19:H26)</f>
        <v>94800</v>
      </c>
    </row>
    <row r="28" spans="1:8" ht="12.75">
      <c r="A28" s="1"/>
      <c r="B28" s="1"/>
      <c r="C28" s="1"/>
      <c r="D28" s="1"/>
      <c r="E28" s="1"/>
      <c r="F28" s="11"/>
      <c r="G28" s="15"/>
      <c r="H28" s="11"/>
    </row>
    <row r="29" spans="1:8" ht="12.75">
      <c r="A29" s="1" t="s">
        <v>49</v>
      </c>
      <c r="B29" s="1"/>
      <c r="C29" s="1"/>
      <c r="D29" s="1"/>
      <c r="E29" s="1"/>
      <c r="F29" s="11"/>
      <c r="G29" s="15"/>
      <c r="H29" s="11"/>
    </row>
    <row r="30" spans="1:8" ht="12.75">
      <c r="A30" s="1"/>
      <c r="B30" s="1" t="s">
        <v>155</v>
      </c>
      <c r="C30" s="1"/>
      <c r="D30" s="1"/>
      <c r="E30" s="1"/>
      <c r="F30" s="24">
        <v>10135</v>
      </c>
      <c r="G30" s="15"/>
      <c r="H30" s="24">
        <v>8069</v>
      </c>
    </row>
    <row r="31" spans="1:8" ht="12.75">
      <c r="A31" s="1"/>
      <c r="B31" s="1" t="s">
        <v>125</v>
      </c>
      <c r="C31" s="1"/>
      <c r="D31" s="1"/>
      <c r="E31" s="1"/>
      <c r="F31" s="9">
        <v>2111</v>
      </c>
      <c r="G31" s="15"/>
      <c r="H31" s="9">
        <v>2128</v>
      </c>
    </row>
    <row r="32" spans="1:8" ht="12.75">
      <c r="A32" s="1"/>
      <c r="B32" s="1" t="s">
        <v>156</v>
      </c>
      <c r="C32" s="1"/>
      <c r="D32" s="1"/>
      <c r="E32" s="1"/>
      <c r="F32" s="9">
        <v>27859</v>
      </c>
      <c r="G32" s="15"/>
      <c r="H32" s="9">
        <v>25448</v>
      </c>
    </row>
    <row r="33" spans="1:8" ht="12.75">
      <c r="A33" s="1"/>
      <c r="B33" s="1" t="s">
        <v>126</v>
      </c>
      <c r="C33" s="1"/>
      <c r="D33" s="1"/>
      <c r="E33" s="1"/>
      <c r="F33" s="9">
        <v>806</v>
      </c>
      <c r="G33" s="15"/>
      <c r="H33" s="9">
        <v>438</v>
      </c>
    </row>
    <row r="34" spans="1:8" ht="12.75">
      <c r="A34" s="1"/>
      <c r="B34" s="1" t="s">
        <v>127</v>
      </c>
      <c r="C34" s="1"/>
      <c r="D34" s="1"/>
      <c r="E34" s="1"/>
      <c r="F34" s="9">
        <v>136862</v>
      </c>
      <c r="G34" s="15"/>
      <c r="H34" s="9">
        <f>130767+7676</f>
        <v>138443</v>
      </c>
    </row>
    <row r="35" spans="1:8" ht="12.75">
      <c r="A35" s="1"/>
      <c r="B35" s="1" t="s">
        <v>128</v>
      </c>
      <c r="C35" s="1"/>
      <c r="D35" s="1"/>
      <c r="E35" s="1"/>
      <c r="F35" s="9">
        <v>1086</v>
      </c>
      <c r="G35" s="15"/>
      <c r="H35" s="9">
        <v>1187</v>
      </c>
    </row>
    <row r="36" spans="1:8" ht="12.75">
      <c r="A36" s="1"/>
      <c r="B36" s="1"/>
      <c r="C36" s="1"/>
      <c r="D36" s="1"/>
      <c r="E36" s="1"/>
      <c r="F36" s="25">
        <f>SUM(F30:F35)</f>
        <v>178859</v>
      </c>
      <c r="G36" s="15"/>
      <c r="H36" s="25">
        <f>SUM(H30:H35)</f>
        <v>175713</v>
      </c>
    </row>
    <row r="37" spans="1:8" ht="12.75">
      <c r="A37" s="1"/>
      <c r="B37" s="1"/>
      <c r="C37" s="1"/>
      <c r="D37" s="1"/>
      <c r="E37" s="1"/>
      <c r="F37" s="11"/>
      <c r="G37" s="15"/>
      <c r="H37" s="11"/>
    </row>
    <row r="38" spans="1:8" ht="12.75">
      <c r="A38" s="1" t="s">
        <v>114</v>
      </c>
      <c r="B38" s="1"/>
      <c r="C38" s="1"/>
      <c r="D38" s="1"/>
      <c r="E38" s="1"/>
      <c r="F38" s="11">
        <f>+F27-F36</f>
        <v>-80883</v>
      </c>
      <c r="G38" s="15"/>
      <c r="H38" s="11">
        <f>+H27-H36</f>
        <v>-80913</v>
      </c>
    </row>
    <row r="39" spans="1:8" ht="12.75">
      <c r="A39" s="1"/>
      <c r="B39" s="1"/>
      <c r="C39" s="1"/>
      <c r="D39" s="1"/>
      <c r="E39" s="1"/>
      <c r="F39" s="31"/>
      <c r="G39" s="15"/>
      <c r="H39" s="31"/>
    </row>
    <row r="40" spans="1:8" ht="13.5" thickBot="1">
      <c r="A40" s="1"/>
      <c r="B40" s="1"/>
      <c r="C40" s="1"/>
      <c r="D40" s="1"/>
      <c r="E40" s="1"/>
      <c r="F40" s="13">
        <f>+F38+F10+F12+F14+F16</f>
        <v>-19086</v>
      </c>
      <c r="G40" s="15"/>
      <c r="H40" s="13">
        <f>+H38+H10+H12+H14+H16</f>
        <v>-15846</v>
      </c>
    </row>
    <row r="41" spans="1:9" ht="12.75">
      <c r="A41" s="1"/>
      <c r="B41" s="1"/>
      <c r="C41" s="1"/>
      <c r="D41" s="1"/>
      <c r="E41" s="1"/>
      <c r="F41" s="11"/>
      <c r="G41" s="15"/>
      <c r="H41" s="11"/>
      <c r="I41" s="6" t="s">
        <v>0</v>
      </c>
    </row>
    <row r="42" spans="1:8" ht="12.75">
      <c r="A42" s="1" t="s">
        <v>50</v>
      </c>
      <c r="B42" s="1"/>
      <c r="C42" s="1"/>
      <c r="D42" s="1"/>
      <c r="E42" s="1"/>
      <c r="F42" s="11"/>
      <c r="G42" s="15"/>
      <c r="H42" s="11"/>
    </row>
    <row r="43" spans="1:8" ht="12.75">
      <c r="A43" s="1" t="s">
        <v>51</v>
      </c>
      <c r="B43" s="1"/>
      <c r="C43" s="1"/>
      <c r="D43" s="1"/>
      <c r="E43" s="1"/>
      <c r="F43" s="24">
        <v>22260</v>
      </c>
      <c r="G43" s="15"/>
      <c r="H43" s="24">
        <v>22260</v>
      </c>
    </row>
    <row r="44" spans="1:8" ht="12.75">
      <c r="A44" s="1" t="s">
        <v>52</v>
      </c>
      <c r="B44" s="1"/>
      <c r="C44" s="1"/>
      <c r="D44" s="1"/>
      <c r="E44" s="1"/>
      <c r="F44" s="9"/>
      <c r="G44" s="15"/>
      <c r="H44" s="9"/>
    </row>
    <row r="45" spans="1:8" ht="12.75">
      <c r="A45" s="1"/>
      <c r="B45" s="1" t="s">
        <v>53</v>
      </c>
      <c r="C45" s="1"/>
      <c r="D45" s="1"/>
      <c r="E45" s="1"/>
      <c r="F45" s="9">
        <v>20100</v>
      </c>
      <c r="G45" s="15"/>
      <c r="H45" s="9">
        <v>20100</v>
      </c>
    </row>
    <row r="46" spans="1:8" ht="12.75">
      <c r="A46" s="1"/>
      <c r="B46" s="1" t="s">
        <v>57</v>
      </c>
      <c r="C46" s="1"/>
      <c r="D46" s="1"/>
      <c r="E46" s="1"/>
      <c r="F46" s="9">
        <v>1667</v>
      </c>
      <c r="G46" s="15"/>
      <c r="H46" s="9">
        <v>1667</v>
      </c>
    </row>
    <row r="47" spans="1:8" ht="12.75">
      <c r="A47" s="1"/>
      <c r="B47" s="1" t="s">
        <v>58</v>
      </c>
      <c r="C47" s="1"/>
      <c r="D47" s="1"/>
      <c r="E47" s="1"/>
      <c r="F47" s="10">
        <v>-65063</v>
      </c>
      <c r="G47" s="15"/>
      <c r="H47" s="10">
        <v>-62166</v>
      </c>
    </row>
    <row r="48" spans="1:8" ht="12.75">
      <c r="A48" s="1"/>
      <c r="B48" s="1"/>
      <c r="C48" s="1"/>
      <c r="D48" s="1"/>
      <c r="E48" s="1"/>
      <c r="F48" s="25">
        <f>SUM(F43:F47)</f>
        <v>-21036</v>
      </c>
      <c r="G48" s="15"/>
      <c r="H48" s="25">
        <f>SUM(H43:H47)</f>
        <v>-18139</v>
      </c>
    </row>
    <row r="49" spans="1:8" ht="12.75">
      <c r="A49" s="1"/>
      <c r="B49" s="1"/>
      <c r="C49" s="1"/>
      <c r="D49" s="1"/>
      <c r="E49" s="1"/>
      <c r="F49" s="11"/>
      <c r="G49" s="15"/>
      <c r="H49" s="11"/>
    </row>
    <row r="50" spans="1:8" ht="12.75">
      <c r="A50" s="1" t="s">
        <v>54</v>
      </c>
      <c r="B50" s="1"/>
      <c r="C50" s="1"/>
      <c r="D50" s="1"/>
      <c r="E50" s="1"/>
      <c r="F50" s="11">
        <v>1017</v>
      </c>
      <c r="G50" s="15"/>
      <c r="H50" s="11">
        <v>1042</v>
      </c>
    </row>
    <row r="51" spans="1:8" ht="12.75">
      <c r="A51" s="1"/>
      <c r="B51" s="1"/>
      <c r="C51" s="1"/>
      <c r="D51" s="1"/>
      <c r="E51" s="1"/>
      <c r="F51" s="11"/>
      <c r="G51" s="15"/>
      <c r="H51" s="11"/>
    </row>
    <row r="52" spans="1:8" ht="12.75">
      <c r="A52" s="1" t="s">
        <v>55</v>
      </c>
      <c r="B52" s="1"/>
      <c r="C52" s="1"/>
      <c r="D52" s="1"/>
      <c r="E52" s="1"/>
      <c r="F52" s="11">
        <v>875</v>
      </c>
      <c r="G52" s="15"/>
      <c r="H52" s="11">
        <v>1193</v>
      </c>
    </row>
    <row r="53" spans="1:8" ht="12.75">
      <c r="A53" s="1"/>
      <c r="B53" s="1"/>
      <c r="C53" s="1"/>
      <c r="D53" s="1"/>
      <c r="E53" s="1"/>
      <c r="F53" s="11"/>
      <c r="G53" s="15"/>
      <c r="H53" s="11"/>
    </row>
    <row r="54" spans="1:8" ht="12.75">
      <c r="A54" s="1" t="s">
        <v>62</v>
      </c>
      <c r="B54" s="1"/>
      <c r="C54" s="1"/>
      <c r="D54" s="1"/>
      <c r="E54" s="1"/>
      <c r="F54" s="11">
        <v>58</v>
      </c>
      <c r="G54" s="15"/>
      <c r="H54" s="11">
        <v>58</v>
      </c>
    </row>
    <row r="55" spans="1:8" ht="12.75">
      <c r="A55" s="1"/>
      <c r="B55" s="1"/>
      <c r="C55" s="1"/>
      <c r="D55" s="1"/>
      <c r="E55" s="1"/>
      <c r="F55" s="31"/>
      <c r="G55" s="15"/>
      <c r="H55" s="31"/>
    </row>
    <row r="56" spans="1:8" ht="13.5" thickBot="1">
      <c r="A56" s="1"/>
      <c r="B56" s="1"/>
      <c r="C56" s="1"/>
      <c r="D56" s="1"/>
      <c r="E56" s="1"/>
      <c r="F56" s="13">
        <f>+F48+F50+F52+F54</f>
        <v>-19086</v>
      </c>
      <c r="G56" s="15"/>
      <c r="H56" s="13">
        <f>+H48+H50+H52+H54</f>
        <v>-15846</v>
      </c>
    </row>
    <row r="57" spans="1:8" ht="12.75">
      <c r="A57" s="1"/>
      <c r="B57" s="1"/>
      <c r="C57" s="1"/>
      <c r="D57" s="1"/>
      <c r="E57" s="1"/>
      <c r="F57" s="11"/>
      <c r="G57" s="15"/>
      <c r="H57" s="11"/>
    </row>
    <row r="58" spans="1:8" ht="12.75" hidden="1">
      <c r="A58" s="1"/>
      <c r="B58" s="1"/>
      <c r="C58" s="1"/>
      <c r="D58" s="1"/>
      <c r="E58" s="1"/>
      <c r="F58" s="11">
        <f>SUM(F43:F54)</f>
        <v>-40122</v>
      </c>
      <c r="G58" s="15"/>
      <c r="H58" s="11" t="s">
        <v>0</v>
      </c>
    </row>
    <row r="59" spans="1:8" ht="13.5" thickBot="1">
      <c r="A59" s="1" t="s">
        <v>56</v>
      </c>
      <c r="B59" s="1"/>
      <c r="C59" s="1"/>
      <c r="D59" s="1"/>
      <c r="E59" s="1"/>
      <c r="F59" s="27">
        <f>(+F48-F16)/22260*100</f>
        <v>-114.63611859838274</v>
      </c>
      <c r="G59" s="26"/>
      <c r="H59" s="27">
        <f>(+H48-H16)/22260*100</f>
        <v>-101.87780772686432</v>
      </c>
    </row>
    <row r="60" spans="1:8" ht="12.75">
      <c r="A60" s="1"/>
      <c r="B60" s="1"/>
      <c r="C60" s="1"/>
      <c r="D60" s="1"/>
      <c r="E60" s="1"/>
      <c r="F60" s="1"/>
      <c r="G60" s="16"/>
      <c r="H60" s="11"/>
    </row>
    <row r="61" spans="1:8" ht="12.75">
      <c r="A61" s="1"/>
      <c r="B61" s="1"/>
      <c r="C61" s="1"/>
      <c r="D61" s="1"/>
      <c r="E61" s="1"/>
      <c r="F61" s="1"/>
      <c r="G61" s="16"/>
      <c r="H61" s="11"/>
    </row>
    <row r="62" spans="1:8" ht="12.75">
      <c r="A62" s="1"/>
      <c r="B62" s="1"/>
      <c r="C62" s="1"/>
      <c r="D62" s="1"/>
      <c r="E62" s="1"/>
      <c r="F62" s="1"/>
      <c r="G62" s="16"/>
      <c r="H62" s="11"/>
    </row>
    <row r="63" spans="1:8" ht="12.75">
      <c r="A63" s="1"/>
      <c r="B63" s="1"/>
      <c r="C63" s="1"/>
      <c r="D63" s="1"/>
      <c r="E63" s="1"/>
      <c r="F63" s="1"/>
      <c r="G63" s="16"/>
      <c r="H63" s="11"/>
    </row>
    <row r="64" spans="1:8" ht="12.75">
      <c r="A64" s="1"/>
      <c r="B64" s="1"/>
      <c r="C64" s="1"/>
      <c r="D64" s="1"/>
      <c r="E64" s="1"/>
      <c r="F64" s="1"/>
      <c r="G64" s="16"/>
      <c r="H64" s="11"/>
    </row>
    <row r="65" spans="1:8" ht="12.75">
      <c r="A65" s="1"/>
      <c r="B65" s="1"/>
      <c r="C65" s="1"/>
      <c r="D65" s="1"/>
      <c r="E65" s="1"/>
      <c r="F65" s="1"/>
      <c r="G65" s="16"/>
      <c r="H65" s="11"/>
    </row>
    <row r="66" spans="1:8" ht="12.75">
      <c r="A66" s="1"/>
      <c r="B66" s="1"/>
      <c r="C66" s="1"/>
      <c r="D66" s="1"/>
      <c r="E66" s="1"/>
      <c r="F66" s="1"/>
      <c r="G66" s="16"/>
      <c r="H66" s="11"/>
    </row>
    <row r="67" spans="1:8" ht="12.75">
      <c r="A67" s="1"/>
      <c r="B67" s="1"/>
      <c r="C67" s="1"/>
      <c r="D67" s="1"/>
      <c r="E67" s="1"/>
      <c r="F67" s="1"/>
      <c r="G67" s="16"/>
      <c r="H67" s="11"/>
    </row>
    <row r="68" spans="1:8" ht="12.75">
      <c r="A68" s="1"/>
      <c r="B68" s="1"/>
      <c r="C68" s="1"/>
      <c r="D68" s="1"/>
      <c r="E68" s="1"/>
      <c r="F68" s="1"/>
      <c r="G68" s="16"/>
      <c r="H68" s="11"/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1:8" ht="12.75">
      <c r="A87" s="1"/>
      <c r="B87" s="1"/>
      <c r="C87" s="1"/>
      <c r="D87" s="1"/>
      <c r="E87" s="1"/>
      <c r="F87" s="1"/>
      <c r="G87" s="16"/>
      <c r="H87" s="11"/>
    </row>
    <row r="88" spans="1:8" ht="12.75">
      <c r="A88" s="1"/>
      <c r="B88" s="1"/>
      <c r="C88" s="1"/>
      <c r="D88" s="1"/>
      <c r="E88" s="1"/>
      <c r="F88" s="1"/>
      <c r="G88" s="16"/>
      <c r="H88" s="11"/>
    </row>
    <row r="89" spans="1:8" ht="12.75">
      <c r="A89" s="1"/>
      <c r="B89" s="1"/>
      <c r="C89" s="1"/>
      <c r="D89" s="1"/>
      <c r="E89" s="1"/>
      <c r="F89" s="1"/>
      <c r="G89" s="16"/>
      <c r="H89" s="11"/>
    </row>
    <row r="90" spans="6:8" ht="12.75">
      <c r="F90" s="1"/>
      <c r="G90" s="16"/>
      <c r="H90" s="11"/>
    </row>
    <row r="91" spans="6:8" ht="12.75">
      <c r="F91" s="1"/>
      <c r="G91" s="16"/>
      <c r="H91" s="11"/>
    </row>
    <row r="92" spans="6:8" ht="12.75">
      <c r="F92" s="1"/>
      <c r="G92" s="16"/>
      <c r="H92" s="11"/>
    </row>
    <row r="93" spans="6:8" ht="12.75">
      <c r="F93" s="1"/>
      <c r="G93" s="16"/>
      <c r="H93" s="11"/>
    </row>
    <row r="94" spans="6:8" ht="12.75">
      <c r="F94" s="1"/>
      <c r="G94" s="16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spans="6:8" ht="12.75">
      <c r="F159" s="1"/>
      <c r="G159" s="1"/>
      <c r="H159" s="11"/>
    </row>
    <row r="160" spans="6:8" ht="12.75">
      <c r="F160" s="1"/>
      <c r="G160" s="1"/>
      <c r="H160" s="11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</sheetData>
  <printOptions/>
  <pageMargins left="0.75" right="0.75" top="0.45" bottom="0.21" header="0.5" footer="0.19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09"/>
  <sheetViews>
    <sheetView workbookViewId="0" topLeftCell="B1">
      <selection activeCell="B138" sqref="B138"/>
    </sheetView>
  </sheetViews>
  <sheetFormatPr defaultColWidth="9.140625" defaultRowHeight="12.75"/>
  <cols>
    <col min="1" max="1" width="3.7109375" style="0" customWidth="1"/>
    <col min="6" max="6" width="9.7109375" style="0" customWidth="1"/>
    <col min="8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170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66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67</v>
      </c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68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69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108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>
        <v>5</v>
      </c>
      <c r="B18" s="2" t="s">
        <v>70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/>
      <c r="B19" s="1" t="s">
        <v>71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>
        <v>6</v>
      </c>
      <c r="B21" s="2" t="s">
        <v>72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1" t="s">
        <v>73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>
        <v>7</v>
      </c>
      <c r="B24" s="2" t="s">
        <v>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/>
      <c r="B25" s="1" t="s">
        <v>75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 t="s">
        <v>76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>
        <v>8</v>
      </c>
      <c r="B28" s="2" t="s">
        <v>77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/>
      <c r="B29" s="1" t="s">
        <v>109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>
        <v>9</v>
      </c>
      <c r="B31" s="2" t="s">
        <v>78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/>
      <c r="B32" s="1" t="s">
        <v>116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>
        <v>10</v>
      </c>
      <c r="B34" s="2" t="s">
        <v>79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 t="s">
        <v>104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>
        <v>11</v>
      </c>
      <c r="B37" s="2" t="s">
        <v>80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 t="s">
        <v>105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 t="s">
        <v>159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>
        <v>12</v>
      </c>
      <c r="B41" s="2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1" t="s">
        <v>160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/>
      <c r="C43" s="1"/>
      <c r="F43" s="28" t="s">
        <v>82</v>
      </c>
      <c r="G43" s="28" t="s">
        <v>83</v>
      </c>
      <c r="H43" s="28" t="s">
        <v>81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E44" s="28"/>
      <c r="F44" s="28" t="s">
        <v>6</v>
      </c>
      <c r="G44" s="28" t="s">
        <v>6</v>
      </c>
      <c r="H44" s="28" t="s">
        <v>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41" t="s">
        <v>136</v>
      </c>
      <c r="C45" s="41"/>
      <c r="D45" s="42"/>
      <c r="E45" s="28"/>
      <c r="F45" s="28"/>
      <c r="G45" s="28"/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 t="s">
        <v>138</v>
      </c>
      <c r="C46" s="1"/>
      <c r="D46" s="28"/>
      <c r="E46" s="28"/>
      <c r="F46" s="34">
        <v>5007</v>
      </c>
      <c r="G46" s="34">
        <v>44348</v>
      </c>
      <c r="H46" s="37">
        <f>+F46+G46</f>
        <v>49355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 t="s">
        <v>139</v>
      </c>
      <c r="C47" s="1"/>
      <c r="D47" s="28"/>
      <c r="E47" s="28"/>
      <c r="F47" s="34">
        <v>12500</v>
      </c>
      <c r="G47" s="34">
        <v>6923</v>
      </c>
      <c r="H47" s="37">
        <f>+F47+G47</f>
        <v>19423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 t="s">
        <v>143</v>
      </c>
      <c r="C48" s="1"/>
      <c r="D48" s="28"/>
      <c r="E48" s="28"/>
      <c r="F48" s="34">
        <v>0</v>
      </c>
      <c r="G48" s="34">
        <v>15055</v>
      </c>
      <c r="H48" s="37">
        <f>+F48+G48</f>
        <v>15055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1" t="s">
        <v>144</v>
      </c>
      <c r="C49" s="1"/>
      <c r="D49" s="28"/>
      <c r="E49" s="28"/>
      <c r="F49" s="34">
        <v>0</v>
      </c>
      <c r="G49" s="34">
        <v>52121</v>
      </c>
      <c r="H49" s="37">
        <f>+F49+G49</f>
        <v>52121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 t="s">
        <v>140</v>
      </c>
      <c r="C50" s="1"/>
      <c r="D50" s="28"/>
      <c r="E50" s="28"/>
      <c r="F50" s="36">
        <v>908</v>
      </c>
      <c r="G50" s="36">
        <v>0</v>
      </c>
      <c r="H50" s="40">
        <f>+F50+G50</f>
        <v>908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 t="s">
        <v>0</v>
      </c>
      <c r="C51" s="1"/>
      <c r="D51" s="28"/>
      <c r="E51" s="28"/>
      <c r="F51" s="36">
        <f>SUM(F46:F50)</f>
        <v>18415</v>
      </c>
      <c r="G51" s="36">
        <f>SUM(G46:G50)</f>
        <v>118447</v>
      </c>
      <c r="H51" s="36">
        <f>SUM(H46:H50)</f>
        <v>136862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1"/>
      <c r="C52" s="1"/>
      <c r="D52" s="28"/>
      <c r="E52" s="28"/>
      <c r="F52" s="3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41"/>
      <c r="B53" s="41" t="s">
        <v>137</v>
      </c>
      <c r="C53" s="41"/>
      <c r="D53" s="42"/>
      <c r="E53" s="28"/>
      <c r="F53" s="3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 t="s">
        <v>139</v>
      </c>
      <c r="C54" s="1"/>
      <c r="D54" s="28"/>
      <c r="E54" s="28"/>
      <c r="F54" s="34">
        <v>0</v>
      </c>
      <c r="G54" s="11">
        <v>797</v>
      </c>
      <c r="H54" s="37">
        <f>+F54+G54</f>
        <v>797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 t="s">
        <v>141</v>
      </c>
      <c r="C55" s="1"/>
      <c r="D55" s="28"/>
      <c r="E55" s="28"/>
      <c r="F55" s="36">
        <v>78</v>
      </c>
      <c r="G55" s="12">
        <v>0</v>
      </c>
      <c r="H55" s="40">
        <f>+F55+G55</f>
        <v>78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 t="s">
        <v>0</v>
      </c>
      <c r="C56" s="1"/>
      <c r="D56" s="28"/>
      <c r="E56" s="28"/>
      <c r="F56" s="36">
        <f>SUM(F54:F55)</f>
        <v>78</v>
      </c>
      <c r="G56" s="36">
        <f>SUM(G54:G55)</f>
        <v>797</v>
      </c>
      <c r="H56" s="36">
        <f>SUM(H54:H55)</f>
        <v>875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/>
      <c r="C57" s="1"/>
      <c r="D57" s="28"/>
      <c r="E57" s="28"/>
      <c r="F57" s="38"/>
      <c r="G57" s="38"/>
      <c r="H57" s="3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3.5" thickBot="1">
      <c r="A58" s="1"/>
      <c r="B58" s="1" t="s">
        <v>142</v>
      </c>
      <c r="C58" s="1"/>
      <c r="D58" s="28"/>
      <c r="E58" s="28"/>
      <c r="F58" s="39">
        <f>+F51+F56</f>
        <v>18493</v>
      </c>
      <c r="G58" s="39">
        <f>+G51+G56</f>
        <v>119244</v>
      </c>
      <c r="H58" s="39">
        <f>+H51+H56</f>
        <v>137737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/>
      <c r="C59" s="1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>
        <v>13</v>
      </c>
      <c r="B60" s="2" t="s">
        <v>84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145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 t="s">
        <v>103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135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/>
      <c r="C64" s="1"/>
      <c r="D64" s="1"/>
      <c r="E64" s="1"/>
      <c r="F64" s="28" t="s">
        <v>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 t="s">
        <v>132</v>
      </c>
      <c r="C65" s="1"/>
      <c r="D65" s="1"/>
      <c r="F65" s="11">
        <f>182832+1000</f>
        <v>183832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 t="s">
        <v>133</v>
      </c>
      <c r="C66" s="1"/>
      <c r="D66" s="1"/>
      <c r="F66" s="11">
        <v>1749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 t="s">
        <v>134</v>
      </c>
      <c r="C67" s="1"/>
      <c r="D67" s="1"/>
      <c r="F67" s="11">
        <v>3600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B68" s="1" t="s">
        <v>81</v>
      </c>
      <c r="C68" s="1"/>
      <c r="D68" s="1"/>
      <c r="E68" s="1"/>
      <c r="F68" s="30">
        <f>SUM(F65:F67)</f>
        <v>189181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>
        <v>14</v>
      </c>
      <c r="B70" s="2" t="s">
        <v>86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 t="s">
        <v>87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>
        <v>15</v>
      </c>
      <c r="B73" s="2" t="s">
        <v>100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B74" s="45" t="s">
        <v>181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47" customFormat="1" ht="12.75">
      <c r="A75" s="46"/>
      <c r="B75" s="1" t="s">
        <v>171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</row>
    <row r="76" spans="1:72" s="47" customFormat="1" ht="12.75">
      <c r="A76" s="46"/>
      <c r="B76" s="1" t="s">
        <v>182</v>
      </c>
      <c r="C76" s="48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</row>
    <row r="77" spans="1:72" ht="12.75">
      <c r="A77" s="1"/>
      <c r="B77" s="1" t="s">
        <v>172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173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 t="s">
        <v>183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 t="s">
        <v>174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B81" s="1" t="s">
        <v>175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 t="s">
        <v>184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 t="s">
        <v>176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>
        <v>16</v>
      </c>
      <c r="B85" s="2" t="s">
        <v>88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1" t="s">
        <v>161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/>
      <c r="C87" s="1"/>
      <c r="D87" s="1"/>
      <c r="G87" s="29"/>
      <c r="H87" s="28" t="s">
        <v>169</v>
      </c>
      <c r="I87" s="28" t="s">
        <v>81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1"/>
      <c r="C88" s="1"/>
      <c r="D88" s="1"/>
      <c r="G88" s="29"/>
      <c r="H88" s="28" t="s">
        <v>92</v>
      </c>
      <c r="I88" s="28" t="s">
        <v>90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/>
      <c r="C89" s="1"/>
      <c r="D89" s="1"/>
      <c r="G89" s="28" t="s">
        <v>9</v>
      </c>
      <c r="H89" s="28" t="s">
        <v>89</v>
      </c>
      <c r="I89" s="28" t="s">
        <v>91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/>
      <c r="B90" s="1"/>
      <c r="C90" s="1"/>
      <c r="D90" s="1"/>
      <c r="G90" s="28" t="s">
        <v>6</v>
      </c>
      <c r="H90" s="28" t="s">
        <v>6</v>
      </c>
      <c r="I90" s="28" t="s">
        <v>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106</v>
      </c>
      <c r="C91" s="1"/>
      <c r="D91" s="1"/>
      <c r="G91" s="11">
        <v>3066</v>
      </c>
      <c r="H91" s="11">
        <v>458</v>
      </c>
      <c r="I91" s="11">
        <v>55289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 t="s">
        <v>115</v>
      </c>
      <c r="C92" s="1"/>
      <c r="D92" s="1"/>
      <c r="G92" s="12">
        <v>11897</v>
      </c>
      <c r="H92" s="12">
        <v>-3351</v>
      </c>
      <c r="I92" s="12">
        <v>103727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1" t="s">
        <v>81</v>
      </c>
      <c r="C93" s="1"/>
      <c r="D93" s="1"/>
      <c r="G93" s="15">
        <f>SUM(G91:G92)</f>
        <v>14963</v>
      </c>
      <c r="H93" s="15">
        <f>SUM(H91:H92)</f>
        <v>-2893</v>
      </c>
      <c r="I93" s="15">
        <f>+I91+I92</f>
        <v>159016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 t="s">
        <v>110</v>
      </c>
      <c r="C94" s="1"/>
      <c r="D94" s="1"/>
      <c r="G94" s="15">
        <v>0</v>
      </c>
      <c r="H94" s="15"/>
      <c r="I94" s="15">
        <v>757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 t="s">
        <v>21</v>
      </c>
      <c r="C95" s="1"/>
      <c r="D95" s="1"/>
      <c r="G95" s="15">
        <v>0</v>
      </c>
      <c r="H95" s="15">
        <v>-30</v>
      </c>
      <c r="I95" s="15"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/>
      <c r="C96" s="1"/>
      <c r="D96" s="1"/>
      <c r="G96" s="31"/>
      <c r="H96" s="31"/>
      <c r="I96" s="3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3.5" thickBot="1">
      <c r="A97" s="1"/>
      <c r="B97" s="1"/>
      <c r="C97" s="1"/>
      <c r="D97" s="1"/>
      <c r="G97" s="13">
        <f>+G93</f>
        <v>14963</v>
      </c>
      <c r="H97" s="13">
        <f>SUM(H93:H96)</f>
        <v>-2923</v>
      </c>
      <c r="I97" s="13">
        <f>SUM(I93:I96)</f>
        <v>159773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 t="s">
        <v>101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 t="s">
        <v>102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>
        <v>17</v>
      </c>
      <c r="B102" s="2" t="s">
        <v>93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2" t="s">
        <v>94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/>
      <c r="C104" s="1"/>
      <c r="D104" s="1"/>
      <c r="E104" s="1"/>
      <c r="F104" s="28" t="s">
        <v>4</v>
      </c>
      <c r="G104" s="28" t="s">
        <v>119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/>
      <c r="C105" s="1"/>
      <c r="D105" s="1"/>
      <c r="E105" s="1"/>
      <c r="F105" s="28" t="s">
        <v>3</v>
      </c>
      <c r="G105" s="28" t="s">
        <v>3</v>
      </c>
      <c r="H105" s="50" t="s">
        <v>188</v>
      </c>
      <c r="I105" s="5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/>
      <c r="C106" s="1"/>
      <c r="D106" s="1"/>
      <c r="E106" s="1"/>
      <c r="F106" s="44">
        <v>36981</v>
      </c>
      <c r="G106" s="44">
        <v>36891</v>
      </c>
      <c r="H106" s="2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/>
      <c r="B107" s="1"/>
      <c r="C107" s="1"/>
      <c r="D107" s="1"/>
      <c r="E107" s="1"/>
      <c r="F107" s="28" t="s">
        <v>6</v>
      </c>
      <c r="G107" s="28" t="s">
        <v>6</v>
      </c>
      <c r="H107" s="28" t="s">
        <v>6</v>
      </c>
      <c r="I107" s="52" t="s">
        <v>122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1" t="s">
        <v>164</v>
      </c>
      <c r="C108" s="1"/>
      <c r="D108" s="1"/>
      <c r="E108" s="1"/>
      <c r="F108" s="11">
        <v>11897</v>
      </c>
      <c r="G108" s="11">
        <v>14900</v>
      </c>
      <c r="H108" s="11">
        <f>+F108-G108</f>
        <v>-3003</v>
      </c>
      <c r="I108" s="35">
        <f>+H108/G108*100</f>
        <v>-20.154362416107382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 t="s">
        <v>189</v>
      </c>
      <c r="C109" s="1"/>
      <c r="D109" s="1"/>
      <c r="E109" s="1"/>
      <c r="F109" s="11">
        <v>3066</v>
      </c>
      <c r="G109" s="11">
        <v>0</v>
      </c>
      <c r="H109" s="11">
        <f>+F109-G109</f>
        <v>3066</v>
      </c>
      <c r="I109" s="53" t="s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/>
      <c r="B110" s="1" t="s">
        <v>165</v>
      </c>
      <c r="C110" s="1"/>
      <c r="D110" s="1"/>
      <c r="E110" s="1"/>
      <c r="F110" s="30">
        <f>+F108+F109</f>
        <v>14963</v>
      </c>
      <c r="G110" s="30">
        <f>+G108+G109</f>
        <v>14900</v>
      </c>
      <c r="H110" s="30">
        <f>+H108+H109</f>
        <v>63</v>
      </c>
      <c r="I110" s="53" t="s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2.75">
      <c r="A111" s="1"/>
      <c r="B111" s="1"/>
      <c r="C111" s="1"/>
      <c r="D111" s="1"/>
      <c r="E111" s="1"/>
      <c r="F111" s="15"/>
      <c r="G111" s="15"/>
      <c r="H111" s="15"/>
      <c r="I111" s="5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2.75">
      <c r="A112" s="1"/>
      <c r="B112" s="1" t="s">
        <v>117</v>
      </c>
      <c r="C112" s="1"/>
      <c r="D112" s="1"/>
      <c r="E112" s="1"/>
      <c r="F112" s="11">
        <v>-2893</v>
      </c>
      <c r="G112" s="11">
        <v>-10594</v>
      </c>
      <c r="H112" s="11">
        <f>+G112-F112</f>
        <v>-7701</v>
      </c>
      <c r="I112" s="53">
        <f>-H112/G112*100</f>
        <v>-72.69208986218614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2.75">
      <c r="A114" s="1"/>
      <c r="B114" s="1" t="s">
        <v>166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/>
      <c r="B115" s="1" t="s">
        <v>185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/>
      <c r="B116" s="1" t="s">
        <v>167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1" t="s">
        <v>186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1"/>
      <c r="C118" s="1"/>
      <c r="D118" s="1"/>
      <c r="E118" s="1"/>
      <c r="G118" s="1"/>
      <c r="I118" s="28" t="s">
        <v>6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1" t="s">
        <v>148</v>
      </c>
      <c r="C119" s="1"/>
      <c r="D119" s="1"/>
      <c r="E119" s="1"/>
      <c r="G119" s="1"/>
      <c r="I119" s="11">
        <v>2879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B120" s="1" t="s">
        <v>149</v>
      </c>
      <c r="C120" s="1"/>
      <c r="D120" s="1"/>
      <c r="E120" s="1"/>
      <c r="F120" s="1"/>
      <c r="G120" s="1"/>
      <c r="I120" s="11">
        <v>1360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 t="s">
        <v>168</v>
      </c>
      <c r="C121" s="1"/>
      <c r="D121" s="1"/>
      <c r="E121" s="1"/>
      <c r="F121" s="1"/>
      <c r="G121" s="1"/>
      <c r="I121" s="11">
        <v>2357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1" t="s">
        <v>0</v>
      </c>
      <c r="C122" s="1"/>
      <c r="D122" s="1"/>
      <c r="E122" s="1"/>
      <c r="F122" s="1"/>
      <c r="G122" s="1"/>
      <c r="I122" s="30">
        <f>SUM(I119:I121)</f>
        <v>6596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/>
      <c r="C123" s="1"/>
      <c r="D123" s="1"/>
      <c r="E123" s="1"/>
      <c r="F123" s="1"/>
      <c r="G123" s="1"/>
      <c r="I123" s="1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>
        <v>18</v>
      </c>
      <c r="B124" s="2" t="s">
        <v>95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 t="s">
        <v>177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49" customFormat="1" ht="12.75">
      <c r="A126" s="2"/>
      <c r="B126" s="1" t="s">
        <v>178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75">
      <c r="A127" s="1"/>
      <c r="B127" s="1" t="s">
        <v>187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 t="s">
        <v>179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 t="s">
        <v>180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>
        <v>19</v>
      </c>
      <c r="B131" s="2" t="s">
        <v>96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 t="s">
        <v>118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 t="s">
        <v>147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>
        <v>20</v>
      </c>
      <c r="B135" s="2" t="s">
        <v>97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 t="s">
        <v>98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>
        <v>21</v>
      </c>
      <c r="B138" s="2" t="s">
        <v>99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 t="s">
        <v>162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</sheetData>
  <mergeCells count="1">
    <mergeCell ref="H105:I105"/>
  </mergeCells>
  <printOptions/>
  <pageMargins left="0.75" right="0.75" top="0.41" bottom="0.39" header="0.36" footer="0.3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2001-05-28T04:23:02Z</cp:lastPrinted>
  <dcterms:created xsi:type="dcterms:W3CDTF">1999-11-25T03:32:38Z</dcterms:created>
  <dcterms:modified xsi:type="dcterms:W3CDTF">2001-05-28T10:12:49Z</dcterms:modified>
  <cp:category/>
  <cp:version/>
  <cp:contentType/>
  <cp:contentStatus/>
</cp:coreProperties>
</file>